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45" activeTab="2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</externalReferences>
  <definedNames>
    <definedName name="BALUNIT_LABEL">'[1]Параметры отчета'!$D$13</definedName>
    <definedName name="COMP_ID_LABEL">'[1]Параметры отчета'!$D$5</definedName>
    <definedName name="SDV_LABEL">'[1]Параметры отчета'!$D$7</definedName>
    <definedName name="STATE_LABEL">'[1]Параметры отчета'!$D$12</definedName>
    <definedName name="_xlnm.Print_Area" localSheetId="2">'3'!$A$4:$F$47</definedName>
  </definedNames>
  <calcPr fullCalcOnLoad="1"/>
</workbook>
</file>

<file path=xl/sharedStrings.xml><?xml version="1.0" encoding="utf-8"?>
<sst xmlns="http://schemas.openxmlformats.org/spreadsheetml/2006/main" count="160" uniqueCount="124">
  <si>
    <t>ПРИЛОЖЕНИЕ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</si>
  <si>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</si>
  <si>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</si>
  <si>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</si>
  <si>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</si>
  <si>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</si>
  <si>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________________________________________________________________________</t>
  </si>
  <si>
    <t xml:space="preserve">          (полное и сокращенное наименование юридического лица)</t>
  </si>
  <si>
    <t>Приложение N 1</t>
  </si>
  <si>
    <t>к предложению о размере цен</t>
  </si>
  <si>
    <t>(тарифов), долгосрочных</t>
  </si>
  <si>
    <t>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</si>
  <si>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</si>
  <si>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</si>
  <si>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</si>
  <si>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</si>
  <si>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</si>
  <si>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</si>
  <si>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</si>
  <si>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</si>
  <si>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</si>
  <si>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</si>
  <si>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</si>
  <si>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N 2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</si>
  <si>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</si>
  <si>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</si>
  <si>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</si>
  <si>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</si>
  <si>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</si>
  <si>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период*(1)</t>
  </si>
  <si>
    <t>Предложения 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</si>
  <si>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</si>
  <si>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</si>
  <si>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</si>
  <si>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</si>
  <si>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</si>
  <si>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</si>
  <si>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</si>
  <si>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</si>
  <si>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</si>
  <si>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</si>
  <si>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</si>
  <si>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</si>
  <si>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</si>
  <si>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</si>
  <si>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</si>
  <si>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</si>
  <si>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</si>
  <si>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</si>
  <si>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</si>
  <si>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</si>
  <si>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</si>
  <si>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</si>
  <si>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</si>
  <si>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</si>
  <si>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</si>
  <si>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</si>
  <si>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</si>
  <si>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тыс.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</si>
  <si>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</si>
  <si>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</si>
  <si>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</si>
  <si>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</si>
  <si>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</si>
  <si>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</si>
  <si>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</si>
  <si>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</si>
  <si>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</si>
  <si>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</si>
  <si>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</si>
  <si>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r>
      <t>Расходы, связанные с производством и реализацией</t>
    </r>
    <r>
      <rPr>
        <sz val="9"/>
        <color indexed="62"/>
        <rFont val="Arial"/>
        <family val="2"/>
      </rPr>
      <t>*(2</t>
    </r>
    <r>
      <rPr>
        <sz val="9"/>
        <rFont val="Arial"/>
        <family val="2"/>
      </rPr>
      <t xml:space="preserve">, </t>
    </r>
    <r>
      <rPr>
        <sz val="9"/>
        <color indexed="62"/>
        <rFont val="Arial"/>
        <family val="2"/>
      </rPr>
      <t>4)</t>
    </r>
    <r>
      <rPr>
        <sz val="9"/>
        <rFont val="Arial"/>
        <family val="2"/>
      </rPr>
      <t xml:space="preserve"> подконтрольные расходы</t>
    </r>
    <r>
      <rPr>
        <sz val="9"/>
        <color indexed="62"/>
        <rFont val="Arial"/>
        <family val="2"/>
      </rPr>
      <t>*(3)</t>
    </r>
    <r>
      <rPr>
        <sz val="9"/>
        <rFont val="Arial"/>
        <family val="2"/>
      </rPr>
      <t xml:space="preserve"> - всего</t>
    </r>
  </si>
  <si>
    <t>в том числе:</t>
  </si>
  <si>
    <t>оплата труда</t>
  </si>
  <si>
    <t>материальные затраты</t>
  </si>
  <si>
    <t>4.2.</t>
  </si>
  <si>
    <r>
      <t xml:space="preserve">Расходы, за исключением указанных в </t>
    </r>
    <r>
      <rPr>
        <sz val="9"/>
        <color indexed="62"/>
        <rFont val="Arial"/>
        <family val="2"/>
      </rPr>
      <t>подпункте 4.1*(2</t>
    </r>
    <r>
      <rPr>
        <sz val="9"/>
        <rFont val="Arial"/>
        <family val="2"/>
      </rPr>
      <t xml:space="preserve">, </t>
    </r>
    <r>
      <rPr>
        <sz val="9"/>
        <color indexed="62"/>
        <rFont val="Arial"/>
        <family val="2"/>
      </rPr>
      <t>4)</t>
    </r>
    <r>
      <rPr>
        <sz val="9"/>
        <rFont val="Arial"/>
        <family val="2"/>
      </rPr>
      <t>; неподконтрольные расходы</t>
    </r>
    <r>
      <rPr>
        <sz val="9"/>
        <color indexed="62"/>
        <rFont val="Arial"/>
        <family val="2"/>
      </rPr>
      <t>*(3)</t>
    </r>
    <r>
      <rPr>
        <sz val="9"/>
        <rFont val="Arial"/>
        <family val="2"/>
      </rPr>
      <t xml:space="preserve"> - всего</t>
    </r>
    <r>
      <rPr>
        <sz val="9"/>
        <color indexed="62"/>
        <rFont val="Arial"/>
        <family val="2"/>
      </rPr>
      <t>*(3)</t>
    </r>
  </si>
  <si>
    <t>4.3.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</si>
  <si>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</si>
  <si>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</si>
  <si>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</si>
  <si>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</si>
  <si>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</si>
  <si>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</si>
  <si>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</si>
  <si>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</si>
  <si>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</si>
  <si>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</si>
  <si>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</si>
  <si>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</si>
  <si>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</si>
  <si>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</si>
  <si>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</si>
  <si>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</si>
  <si>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</si>
  <si>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</si>
  <si>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</si>
  <si>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</si>
  <si>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</si>
  <si>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тыс. руб.</t>
  </si>
  <si>
    <t>Приложение N 5</t>
  </si>
  <si>
    <t>Раздел 3. Цены (тарифы) по регулируемым видам деятельности организации</t>
  </si>
  <si>
    <t>Показатели, утвержденные на базовый период*</t>
  </si>
  <si>
    <t>1-е полугодие</t>
  </si>
  <si>
    <t>2-е полугодие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</si>
  <si>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</si>
  <si>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</si>
  <si>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</si>
  <si>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</si>
  <si>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</si>
  <si>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одноставочный тариф</t>
  </si>
  <si>
    <t xml:space="preserve">                                                 П Р Е Д Л О Ж Е Н И Е</t>
  </si>
  <si>
    <t>Мельник Николай Викторович</t>
  </si>
  <si>
    <t>(39553) 4-50-06</t>
  </si>
  <si>
    <t>mail@sibvinyl.ru</t>
  </si>
  <si>
    <t>(39553) 4-55-40</t>
  </si>
  <si>
    <t>-</t>
  </si>
  <si>
    <t>прочие расходы</t>
  </si>
  <si>
    <t xml:space="preserve">                              Акционерное общество "Саянскхимпласт"</t>
  </si>
  <si>
    <t>Акционерное общество "Саянскхимпласт"</t>
  </si>
  <si>
    <t>АО "Саянскхимпласт"</t>
  </si>
  <si>
    <t>666301,РФ, Иркутская область. г. Саянск , территория Промышленный узел, промплощадка</t>
  </si>
  <si>
    <t>666301,РФ, Иркутская область. г. Саянск ,территория Промышленный узел, промплощадка</t>
  </si>
  <si>
    <r>
      <t xml:space="preserve">         (вид цены (тарифа) на ________</t>
    </r>
    <r>
      <rPr>
        <b/>
        <u val="single"/>
        <sz val="10"/>
        <color indexed="18"/>
        <rFont val="Arial Unicode MS"/>
        <family val="0"/>
      </rPr>
      <t>2020</t>
    </r>
    <r>
      <rPr>
        <b/>
        <sz val="10"/>
        <color indexed="18"/>
        <rFont val="Arial Unicode MS"/>
        <family val="0"/>
      </rPr>
      <t>________________ год</t>
    </r>
  </si>
  <si>
    <t>Потери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</si>
</sst>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#,##0.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0000"/>
    <numFmt numFmtId="197" formatCode="0.0%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#,##0.000"/>
    <numFmt numFmtId="204" formatCode="#,##0.0000"/>
    <numFmt numFmtId="205" formatCode="#,##0.00;\-#,##0.00;0.00"/>
    <numFmt numFmtId="206" formatCode="mmm/yyyy"/>
    <numFmt numFmtId="207" formatCode="#,##0.00;\-#,##0.00;"/>
    <numFmt numFmtId="208" formatCode="[$-FC19]d\ mmmm\ yyyy\ &quot;г.&quot;"/>
  </numFmts>
  <fonts count="39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8"/>
      <name val="Arial Unicode MS"/>
      <family val="0"/>
    </font>
    <font>
      <b/>
      <sz val="10"/>
      <color indexed="18"/>
      <name val="Arial Unicode MS"/>
      <family val="0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b/>
      <sz val="10.5"/>
      <color indexed="1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0"/>
      <color indexed="18"/>
      <name val="Arial Unicode MS"/>
      <family val="0"/>
    </font>
    <font>
      <b/>
      <sz val="10"/>
      <color indexed="8"/>
      <name val="Arial Unicode MS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9" fillId="0" borderId="0" xfId="42" applyAlignment="1" applyProtection="1">
      <alignment horizontal="right"/>
      <protection/>
    </xf>
    <xf numFmtId="0" fontId="0" fillId="24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ill="1" applyAlignment="1">
      <alignment horizont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9" fillId="0" borderId="10" xfId="42" applyBorder="1" applyAlignment="1" applyProtection="1">
      <alignment horizontal="justify" vertical="top" wrapText="1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13" xfId="42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24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8" fillId="0" borderId="10" xfId="0" applyFont="1" applyBorder="1" applyAlignment="1">
      <alignment horizontal="justify"/>
    </xf>
    <xf numFmtId="4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187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42" applyBorder="1" applyAlignment="1" applyProtection="1">
      <alignment horizontal="justify" vertical="top" wrapText="1"/>
      <protection/>
    </xf>
    <xf numFmtId="1" fontId="0" fillId="0" borderId="10" xfId="0" applyNumberFormat="1" applyFont="1" applyFill="1" applyBorder="1" applyAlignment="1">
      <alignment vertical="top" wrapText="1"/>
    </xf>
    <xf numFmtId="0" fontId="9" fillId="0" borderId="21" xfId="42" applyBorder="1" applyAlignment="1" applyProtection="1">
      <alignment horizontal="center" vertical="top" wrapText="1"/>
      <protection/>
    </xf>
    <xf numFmtId="0" fontId="9" fillId="0" borderId="22" xfId="42" applyBorder="1" applyAlignment="1" applyProtection="1">
      <alignment horizontal="center" vertical="top" wrapText="1"/>
      <protection/>
    </xf>
    <xf numFmtId="0" fontId="14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base.garant.ru/files/base/186671/393064920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18</xdr:row>
      <xdr:rowOff>47625</xdr:rowOff>
    </xdr:from>
    <xdr:to>
      <xdr:col>2</xdr:col>
      <xdr:colOff>723900</xdr:colOff>
      <xdr:row>18</xdr:row>
      <xdr:rowOff>247650</xdr:rowOff>
    </xdr:to>
    <xdr:pic>
      <xdr:nvPicPr>
        <xdr:cNvPr id="1" name="Picture 1" descr="1865915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5340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21</xdr:row>
      <xdr:rowOff>9525</xdr:rowOff>
    </xdr:from>
    <xdr:to>
      <xdr:col>2</xdr:col>
      <xdr:colOff>714375</xdr:colOff>
      <xdr:row>21</xdr:row>
      <xdr:rowOff>209550</xdr:rowOff>
    </xdr:to>
    <xdr:pic>
      <xdr:nvPicPr>
        <xdr:cNvPr id="2" name="Picture 2" descr="26465330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6381750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22</xdr:row>
      <xdr:rowOff>276225</xdr:rowOff>
    </xdr:from>
    <xdr:to>
      <xdr:col>2</xdr:col>
      <xdr:colOff>790575</xdr:colOff>
      <xdr:row>23</xdr:row>
      <xdr:rowOff>180975</xdr:rowOff>
    </xdr:to>
    <xdr:pic>
      <xdr:nvPicPr>
        <xdr:cNvPr id="3" name="Picture 3" descr="26465330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437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26</xdr:row>
      <xdr:rowOff>123825</xdr:rowOff>
    </xdr:from>
    <xdr:to>
      <xdr:col>2</xdr:col>
      <xdr:colOff>742950</xdr:colOff>
      <xdr:row>26</xdr:row>
      <xdr:rowOff>323850</xdr:rowOff>
    </xdr:to>
    <xdr:pic>
      <xdr:nvPicPr>
        <xdr:cNvPr id="4" name="Picture 4" descr="1865915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4677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14</xdr:row>
      <xdr:rowOff>190500</xdr:rowOff>
    </xdr:from>
    <xdr:to>
      <xdr:col>2</xdr:col>
      <xdr:colOff>1238250</xdr:colOff>
      <xdr:row>14</xdr:row>
      <xdr:rowOff>390525</xdr:rowOff>
    </xdr:to>
    <xdr:pic>
      <xdr:nvPicPr>
        <xdr:cNvPr id="1" name="Picture 2" descr="http://base.garant.ru/files/base/186671/393064920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4581525"/>
          <a:ext cx="885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15</xdr:row>
      <xdr:rowOff>28575</xdr:rowOff>
    </xdr:from>
    <xdr:to>
      <xdr:col>2</xdr:col>
      <xdr:colOff>1114425</xdr:colOff>
      <xdr:row>15</xdr:row>
      <xdr:rowOff>295275</xdr:rowOff>
    </xdr:to>
    <xdr:pic>
      <xdr:nvPicPr>
        <xdr:cNvPr id="2" name="Picture 1" descr="http://base.garant.ru/files/base/186671/393064920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503872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_scp\scp\&#1069;&#1054;%20&#1076;&#1086;&#1082;&#1091;&#1084;&#1077;&#1085;&#1090;&#1099;%20&#1041;&#1091;&#1090;&#1080;&#1085;&#1086;&#1081;%20&#1058;.&#1040;\&#1055;&#1077;&#1088;&#1077;&#1089;&#1084;&#1086;&#1090;&#1088;%20&#1090;&#1072;&#1088;&#1080;&#1092;&#1086;&#1074;&#1089;%20&#1062;&#1069;&#1057;%20%20&#1052;&#1062;&#1050;%20%202015&#1075;\&#1057;&#1058;%20&#1076;&#1086;&#1082;&#1091;&#1084;&#1077;&#1085;&#1090;&#1099;\2%20&#1087;&#1072;&#1082;&#1077;&#1090;\&#1062;&#1101;&#1089;%20&#1085;&#1077;&#1086;&#1073;&#1083;&#107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_scp\scp\Plan\&#1069;&#1054;%20&#1076;&#1086;&#1082;&#1091;&#1084;&#1077;&#1085;&#1090;&#1099;%20&#1050;&#1072;&#1083;&#1080;&#1085;&#1080;&#1095;&#1077;&#1085;&#1082;&#1086;%20&#1045;.&#1042;\&#1058;&#1040;&#1056;&#1048;&#1060;&#1067;\&#1055;&#1045;&#1056;&#1045;&#1057;&#1052;&#1054;&#1058;&#1056;%202020\&#1069;&#1051;&#1069;&#1053;\1%20&#1087;&#1072;&#1082;&#1077;&#1090;\&#1056;&#1072;&#1089;&#1095;&#1077;&#1090;%20&#1057;&#1069;&#1057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_scp\scp\Plan\&#1069;&#1054;%20&#1076;&#1086;&#1082;&#1091;&#1084;&#1077;&#1085;&#1090;&#1099;%20&#1050;&#1072;&#1083;&#1080;&#1085;&#1080;&#1095;&#1077;&#1085;&#1082;&#1086;%20&#1045;.&#1042;\&#1058;&#1040;&#1056;&#1048;&#1060;&#1067;\&#1055;&#1045;&#1056;&#1045;&#1057;&#1052;&#1054;&#1058;&#1056;%202020\&#1069;&#1051;&#1069;&#1053;\1%20&#1087;&#1072;&#1082;&#1077;&#1090;\&#1047;&#1072;&#1082;&#1083;&#1102;&#1095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ихода ОС"/>
      <sheetName val="Параметры отчета"/>
    </sheetNames>
    <sheetDataSet>
      <sheetData sheetId="1">
        <row r="5">
          <cell r="D5" t="str">
            <v>Открытое акционерное общество "Саянскхимпласт"</v>
          </cell>
        </row>
        <row r="7">
          <cell r="D7" t="str">
            <v>   801, ЦЭС</v>
          </cell>
        </row>
        <row r="12">
          <cell r="D12" t="str">
            <v>Собственный объект</v>
          </cell>
        </row>
        <row r="13">
          <cell r="D13" t="str">
            <v>ОАО "Саянскхимпласт"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объемы"/>
      <sheetName val="льгот им"/>
      <sheetName val="для разм"/>
      <sheetName val="печ"/>
      <sheetName val="Ф2"/>
      <sheetName val="выр"/>
      <sheetName val="См 18"/>
      <sheetName val="см 20"/>
      <sheetName val="кальк "/>
      <sheetName val="кальк 1,18"/>
      <sheetName val="ОГЭ смета"/>
      <sheetName val="Смета п1,15 "/>
      <sheetName val="атс"/>
      <sheetName val="об 25"/>
      <sheetName val="25.3"/>
      <sheetName val="25.3 усл"/>
      <sheetName val="об 25.11"/>
      <sheetName val="25.11.38"/>
      <sheetName val="спецпит"/>
      <sheetName val="лпп 20"/>
      <sheetName val="2111 то"/>
      <sheetName val="3400 то"/>
      <sheetName val="2111 рем"/>
      <sheetName val="3220 рем"/>
      <sheetName val="3230 рем"/>
      <sheetName val="3260 р"/>
      <sheetName val="клин 20"/>
      <sheetName val="благ 20"/>
      <sheetName val="РМП20"/>
      <sheetName val="кип 2020"/>
      <sheetName val="МУ2020"/>
      <sheetName val="СМ 2020"/>
      <sheetName val="этл 2020"/>
      <sheetName val="ЭО2020"/>
      <sheetName val="ВМ"/>
      <sheetName val="10,1"/>
      <sheetName val="10,7"/>
      <sheetName val="10,9"/>
      <sheetName val="10,10"/>
      <sheetName val="10,11"/>
      <sheetName val="инв карт(расч)"/>
      <sheetName val="расч ср"/>
      <sheetName val="инв карт ()"/>
      <sheetName val="об.02"/>
      <sheetName val="нал им 20"/>
      <sheetName val="окоф"/>
      <sheetName val="ам п1,17"/>
      <sheetName val="ср.год п1,17,1"/>
      <sheetName val="сргод1,17,1"/>
      <sheetName val="ист фин 1,20"/>
      <sheetName val="приб 18"/>
      <sheetName val="приб20"/>
      <sheetName val="вид опл"/>
      <sheetName val="фот расч"/>
      <sheetName val="об 70"/>
      <sheetName val="расчет НВВ"/>
      <sheetName val="1,21,3 приб"/>
      <sheetName val="1,27"/>
      <sheetName val="1,25"/>
      <sheetName val="отиз"/>
      <sheetName val="1,24"/>
      <sheetName val="Лист3"/>
      <sheetName val="Лист43"/>
      <sheetName val="1,20,3 кв"/>
    </sheetNames>
    <sheetDataSet>
      <sheetData sheetId="1">
        <row r="3">
          <cell r="B3">
            <v>35787.36698922694</v>
          </cell>
          <cell r="C3">
            <v>35931.4</v>
          </cell>
        </row>
      </sheetData>
      <sheetData sheetId="6">
        <row r="42">
          <cell r="N42">
            <v>5090744.364406779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AP9">
            <v>103.2007515213166</v>
          </cell>
          <cell r="AT9">
            <v>51.04941685000562</v>
          </cell>
          <cell r="AZ9">
            <v>35.6300383538817</v>
          </cell>
        </row>
        <row r="20">
          <cell r="AP20">
            <v>533.7470764731737</v>
          </cell>
          <cell r="AT20">
            <v>1606.2833376832773</v>
          </cell>
          <cell r="AZ20">
            <v>1772.143219887868</v>
          </cell>
        </row>
        <row r="30">
          <cell r="AP30">
            <v>23.7442</v>
          </cell>
          <cell r="AT30">
            <v>31.189309829561537</v>
          </cell>
          <cell r="AZ30">
            <v>31.741971686041534</v>
          </cell>
        </row>
        <row r="31">
          <cell r="AP31">
            <v>1615.7190135827598</v>
          </cell>
          <cell r="AT31">
            <v>1981.5988652502244</v>
          </cell>
          <cell r="AZ31">
            <v>2226.251823541414</v>
          </cell>
        </row>
        <row r="32">
          <cell r="AP32">
            <v>489.5628611155762</v>
          </cell>
          <cell r="AT32">
            <v>624.4355109433719</v>
          </cell>
          <cell r="AZ32">
            <v>712.8114383679232</v>
          </cell>
        </row>
        <row r="33">
          <cell r="AP33">
            <v>714.43369</v>
          </cell>
          <cell r="AT33">
            <v>728.3554045778335</v>
          </cell>
          <cell r="AZ33">
            <v>640.0170747757519</v>
          </cell>
        </row>
        <row r="34">
          <cell r="AP34">
            <v>156.41103802154993</v>
          </cell>
          <cell r="AT34">
            <v>152.7578964313628</v>
          </cell>
          <cell r="AZ34">
            <v>209.87465131311728</v>
          </cell>
        </row>
        <row r="48">
          <cell r="AP48">
            <v>0</v>
          </cell>
          <cell r="AT48">
            <v>32.652147440679286</v>
          </cell>
          <cell r="AZ48">
            <v>15.748224830883675</v>
          </cell>
        </row>
        <row r="49">
          <cell r="AP49">
            <v>0.38463582849114564</v>
          </cell>
          <cell r="AT49">
            <v>1.6116427942685132</v>
          </cell>
          <cell r="AZ49">
            <v>0.7772999652572359</v>
          </cell>
        </row>
        <row r="50">
          <cell r="AP50">
            <v>26.33828</v>
          </cell>
          <cell r="AT50">
            <v>41.49131385361917</v>
          </cell>
          <cell r="AZ50">
            <v>29.016754766595543</v>
          </cell>
        </row>
        <row r="53">
          <cell r="AP53">
            <v>943.6</v>
          </cell>
          <cell r="AT53">
            <v>1167.93567</v>
          </cell>
          <cell r="AZ53">
            <v>1315.1089974193833</v>
          </cell>
        </row>
        <row r="54">
          <cell r="AP54">
            <v>2409.0022754272914</v>
          </cell>
          <cell r="AT54">
            <v>4109.243056449818</v>
          </cell>
          <cell r="AZ54">
            <v>4507.501627892421</v>
          </cell>
        </row>
        <row r="60">
          <cell r="AP60">
            <v>32.3862</v>
          </cell>
        </row>
        <row r="62">
          <cell r="AP62">
            <v>0.14225631739885714</v>
          </cell>
          <cell r="AT62">
            <v>0.1872909585014148</v>
          </cell>
          <cell r="AZ62">
            <v>0.2013892546604952</v>
          </cell>
        </row>
        <row r="71">
          <cell r="AP71">
            <v>4607.141546542867</v>
          </cell>
          <cell r="AZ71">
            <v>7236.197864908118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0" TargetMode="External" /><Relationship Id="rId2" Type="http://schemas.openxmlformats.org/officeDocument/2006/relationships/hyperlink" Target="mailto:mail@sibviny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0" TargetMode="External" /><Relationship Id="rId2" Type="http://schemas.openxmlformats.org/officeDocument/2006/relationships/hyperlink" Target="http://base.garant.ru/186671/#block_10211" TargetMode="External" /><Relationship Id="rId3" Type="http://schemas.openxmlformats.org/officeDocument/2006/relationships/hyperlink" Target="http://base.garant.ru/186671/#block_10222" TargetMode="External" /><Relationship Id="rId4" Type="http://schemas.openxmlformats.org/officeDocument/2006/relationships/hyperlink" Target="http://base.garant.ru/186671/#block_10222" TargetMode="External" /><Relationship Id="rId5" Type="http://schemas.openxmlformats.org/officeDocument/2006/relationships/hyperlink" Target="http://base.garant.ru/186671/#block_10223" TargetMode="External" /><Relationship Id="rId6" Type="http://schemas.openxmlformats.org/officeDocument/2006/relationships/hyperlink" Target="http://base.garant.ru/186671/#block_10223" TargetMode="External" /><Relationship Id="rId7" Type="http://schemas.openxmlformats.org/officeDocument/2006/relationships/hyperlink" Target="http://base.garant.ru/186671/#block_10223" TargetMode="External" /><Relationship Id="rId8" Type="http://schemas.openxmlformats.org/officeDocument/2006/relationships/hyperlink" Target="http://base.garant.ru/186671/#block_10223" TargetMode="External" /><Relationship Id="rId9" Type="http://schemas.openxmlformats.org/officeDocument/2006/relationships/hyperlink" Target="http://base.garant.ru/186671/#block_10223" TargetMode="External" /><Relationship Id="rId10" Type="http://schemas.openxmlformats.org/officeDocument/2006/relationships/hyperlink" Target="http://base.garant.ru/186671/#block_10224" TargetMode="External" /><Relationship Id="rId11" Type="http://schemas.openxmlformats.org/officeDocument/2006/relationships/hyperlink" Target="http://base.garant.ru/186671/#block_10223" TargetMode="External" /><Relationship Id="rId12" Type="http://schemas.openxmlformats.org/officeDocument/2006/relationships/hyperlink" Target="http://base.garant.ru/186671/#block_10223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0" TargetMode="External" /><Relationship Id="rId2" Type="http://schemas.openxmlformats.org/officeDocument/2006/relationships/hyperlink" Target="http://base.garant.ru/186671/#block_10511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9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3"/>
    </row>
    <row r="6" ht="15">
      <c r="A6" s="4"/>
    </row>
    <row r="7" ht="12.75">
      <c r="A7" s="3"/>
    </row>
    <row r="8" ht="12.75">
      <c r="A8" s="3"/>
    </row>
    <row r="9" ht="15">
      <c r="A9" s="4" t="s">
        <v>110</v>
      </c>
    </row>
    <row r="10" ht="12.75">
      <c r="A10" s="3"/>
    </row>
    <row r="11" ht="15">
      <c r="A11" s="4" t="s">
        <v>4</v>
      </c>
    </row>
    <row r="12" ht="12.75">
      <c r="A12" s="3"/>
    </row>
    <row r="13" ht="15">
      <c r="A13" s="4" t="s">
        <v>122</v>
      </c>
    </row>
    <row r="14" ht="12.75">
      <c r="A14" s="3"/>
    </row>
    <row r="15" ht="15">
      <c r="A15" s="4" t="s">
        <v>5</v>
      </c>
    </row>
    <row r="16" ht="12.75">
      <c r="A16" s="3"/>
    </row>
    <row r="17" ht="15">
      <c r="A17" s="41" t="s">
        <v>117</v>
      </c>
    </row>
    <row r="18" ht="12.75">
      <c r="A18" s="3"/>
    </row>
    <row r="19" ht="15">
      <c r="A19" s="5" t="s">
        <v>7</v>
      </c>
    </row>
    <row r="20" ht="12.75">
      <c r="A20" s="3"/>
    </row>
    <row r="21" ht="15">
      <c r="A21" s="5" t="s">
        <v>6</v>
      </c>
    </row>
  </sheetData>
  <sheetProtection/>
  <hyperlinks>
    <hyperlink ref="A2" r:id="rId1" display="block_100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88.7109375" style="0" customWidth="1"/>
  </cols>
  <sheetData>
    <row r="1" ht="12.75">
      <c r="A1" s="6" t="s">
        <v>8</v>
      </c>
    </row>
    <row r="2" ht="12.75">
      <c r="A2" s="2" t="s">
        <v>9</v>
      </c>
    </row>
    <row r="3" ht="12.75">
      <c r="A3" s="6" t="s">
        <v>10</v>
      </c>
    </row>
    <row r="4" ht="12.75">
      <c r="A4" s="7" t="s">
        <v>11</v>
      </c>
    </row>
    <row r="5" ht="12.75">
      <c r="A5" s="8"/>
    </row>
    <row r="6" ht="12.75">
      <c r="A6" s="8"/>
    </row>
    <row r="7" ht="12.75">
      <c r="A7" s="8"/>
    </row>
    <row r="8" ht="15">
      <c r="A8" s="10" t="s">
        <v>12</v>
      </c>
    </row>
    <row r="9" ht="12.75">
      <c r="A9" s="8"/>
    </row>
    <row r="10" ht="27.75" customHeight="1">
      <c r="A10" s="11" t="s">
        <v>13</v>
      </c>
    </row>
    <row r="11" ht="12.75">
      <c r="A11" s="42" t="s">
        <v>118</v>
      </c>
    </row>
    <row r="12" ht="21" customHeight="1">
      <c r="A12" s="11" t="s">
        <v>14</v>
      </c>
    </row>
    <row r="13" ht="12.75">
      <c r="A13" s="42" t="s">
        <v>119</v>
      </c>
    </row>
    <row r="14" ht="19.5" customHeight="1">
      <c r="A14" s="11" t="s">
        <v>15</v>
      </c>
    </row>
    <row r="15" ht="12.75">
      <c r="A15" s="42" t="s">
        <v>121</v>
      </c>
    </row>
    <row r="16" ht="12.75">
      <c r="A16" s="11" t="s">
        <v>16</v>
      </c>
    </row>
    <row r="17" ht="12.75">
      <c r="A17" s="42" t="s">
        <v>120</v>
      </c>
    </row>
    <row r="18" ht="12.75">
      <c r="A18" s="11" t="s">
        <v>17</v>
      </c>
    </row>
    <row r="19" ht="12.75">
      <c r="A19" s="42">
        <v>3814007314</v>
      </c>
    </row>
    <row r="20" ht="12.75">
      <c r="A20" s="11" t="s">
        <v>18</v>
      </c>
    </row>
    <row r="21" ht="12.75">
      <c r="A21" s="42">
        <v>381401001</v>
      </c>
    </row>
    <row r="22" ht="18" customHeight="1">
      <c r="A22" s="11" t="s">
        <v>19</v>
      </c>
    </row>
    <row r="23" ht="12.75">
      <c r="A23" s="42" t="s">
        <v>111</v>
      </c>
    </row>
    <row r="24" ht="12.75">
      <c r="A24" s="11" t="s">
        <v>20</v>
      </c>
    </row>
    <row r="25" ht="12.75">
      <c r="A25" s="42" t="s">
        <v>113</v>
      </c>
    </row>
    <row r="26" ht="12.75">
      <c r="A26" s="11" t="s">
        <v>21</v>
      </c>
    </row>
    <row r="27" ht="12.75">
      <c r="A27" s="42" t="s">
        <v>114</v>
      </c>
    </row>
    <row r="28" ht="12.75">
      <c r="A28" s="11" t="s">
        <v>22</v>
      </c>
    </row>
    <row r="29" ht="12.75">
      <c r="A29" s="42" t="s">
        <v>112</v>
      </c>
    </row>
  </sheetData>
  <sheetProtection/>
  <hyperlinks>
    <hyperlink ref="A2" r:id="rId1" display="http://base.garant.ru/186671/#block_10000"/>
    <hyperlink ref="A25" r:id="rId2" display="mailto:mail@sibviny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tabSelected="1" zoomScalePageLayoutView="0" workbookViewId="0" topLeftCell="A28">
      <selection activeCell="I42" sqref="I42"/>
    </sheetView>
  </sheetViews>
  <sheetFormatPr defaultColWidth="9.140625" defaultRowHeight="12.75"/>
  <cols>
    <col min="1" max="1" width="8.8515625" style="0" customWidth="1"/>
    <col min="2" max="2" width="53.28125" style="0" customWidth="1"/>
    <col min="3" max="3" width="14.8515625" style="9" customWidth="1"/>
    <col min="4" max="4" width="16.00390625" style="0" customWidth="1"/>
    <col min="5" max="5" width="17.7109375" style="0" customWidth="1"/>
    <col min="6" max="6" width="17.00390625" style="0" customWidth="1"/>
    <col min="8" max="8" width="9.140625" style="60" customWidth="1"/>
  </cols>
  <sheetData>
    <row r="2" ht="12.75">
      <c r="F2" s="6" t="s">
        <v>23</v>
      </c>
    </row>
    <row r="3" ht="12.75">
      <c r="F3" s="2" t="s">
        <v>9</v>
      </c>
    </row>
    <row r="4" ht="12.75">
      <c r="F4" s="6" t="s">
        <v>10</v>
      </c>
    </row>
    <row r="5" ht="12.75">
      <c r="F5" s="7" t="s">
        <v>11</v>
      </c>
    </row>
    <row r="6" ht="12.75">
      <c r="A6" s="8"/>
    </row>
    <row r="7" spans="1:6" ht="53.25" customHeight="1">
      <c r="A7" s="51" t="s">
        <v>24</v>
      </c>
      <c r="B7" s="51"/>
      <c r="C7" s="51"/>
      <c r="D7" s="51"/>
      <c r="E7" s="51"/>
      <c r="F7" s="51"/>
    </row>
    <row r="8" ht="13.5" thickBot="1">
      <c r="A8" s="8"/>
    </row>
    <row r="9" spans="1:6" ht="60.75" thickBot="1">
      <c r="A9" s="21" t="s">
        <v>25</v>
      </c>
      <c r="B9" s="22" t="s">
        <v>26</v>
      </c>
      <c r="C9" s="22" t="s">
        <v>27</v>
      </c>
      <c r="D9" s="22" t="s">
        <v>28</v>
      </c>
      <c r="E9" s="23" t="s">
        <v>29</v>
      </c>
      <c r="F9" s="24" t="s">
        <v>30</v>
      </c>
    </row>
    <row r="10" spans="1:6" ht="22.5" customHeight="1">
      <c r="A10" s="17" t="s">
        <v>31</v>
      </c>
      <c r="B10" s="18" t="s">
        <v>32</v>
      </c>
      <c r="C10" s="19"/>
      <c r="D10" s="20"/>
      <c r="E10" s="20"/>
      <c r="F10" s="20"/>
    </row>
    <row r="11" spans="1:6" ht="22.5" customHeight="1">
      <c r="A11" s="12" t="s">
        <v>33</v>
      </c>
      <c r="B11" s="13" t="s">
        <v>34</v>
      </c>
      <c r="C11" s="12" t="s">
        <v>35</v>
      </c>
      <c r="D11" s="46">
        <f>'[2]выр'!$N$42/1000</f>
        <v>5090.74436440678</v>
      </c>
      <c r="E11" s="47">
        <f>'[3]Лист1'!$AP$71</f>
        <v>4607.141546542867</v>
      </c>
      <c r="F11" s="47">
        <f>'[3]Лист1'!$AZ$71</f>
        <v>7236.197864908118</v>
      </c>
    </row>
    <row r="12" spans="1:6" ht="22.5" customHeight="1">
      <c r="A12" s="12" t="s">
        <v>36</v>
      </c>
      <c r="B12" s="13" t="s">
        <v>37</v>
      </c>
      <c r="C12" s="12" t="s">
        <v>35</v>
      </c>
      <c r="D12" s="47">
        <f>D11-D29-D34-D35</f>
        <v>-1611.9059012474245</v>
      </c>
      <c r="E12" s="47">
        <f>E11-E29-E34-E35</f>
        <v>0.4602399999997715</v>
      </c>
      <c r="F12" s="47">
        <f>F11-F29-F34-F35</f>
        <v>0</v>
      </c>
    </row>
    <row r="13" spans="1:6" ht="22.5" customHeight="1">
      <c r="A13" s="12" t="s">
        <v>38</v>
      </c>
      <c r="B13" s="13" t="s">
        <v>39</v>
      </c>
      <c r="C13" s="12" t="s">
        <v>35</v>
      </c>
      <c r="D13" s="15"/>
      <c r="E13" s="15"/>
      <c r="F13" s="15"/>
    </row>
    <row r="14" spans="1:6" ht="22.5" customHeight="1">
      <c r="A14" s="12" t="s">
        <v>40</v>
      </c>
      <c r="B14" s="13" t="s">
        <v>41</v>
      </c>
      <c r="C14" s="12" t="s">
        <v>35</v>
      </c>
      <c r="D14" s="15"/>
      <c r="E14" s="15"/>
      <c r="F14" s="15"/>
    </row>
    <row r="15" spans="1:6" ht="22.5" customHeight="1">
      <c r="A15" s="12" t="s">
        <v>42</v>
      </c>
      <c r="B15" s="13" t="s">
        <v>43</v>
      </c>
      <c r="C15" s="14"/>
      <c r="D15" s="15"/>
      <c r="E15" s="15"/>
      <c r="F15" s="15"/>
    </row>
    <row r="16" spans="1:6" ht="42.75" customHeight="1">
      <c r="A16" s="12" t="s">
        <v>44</v>
      </c>
      <c r="B16" s="13" t="s">
        <v>45</v>
      </c>
      <c r="C16" s="12" t="s">
        <v>46</v>
      </c>
      <c r="D16" s="15"/>
      <c r="E16" s="15"/>
      <c r="F16" s="15"/>
    </row>
    <row r="17" spans="1:6" ht="23.25" customHeight="1">
      <c r="A17" s="12" t="s">
        <v>47</v>
      </c>
      <c r="B17" s="13" t="s">
        <v>48</v>
      </c>
      <c r="C17" s="14"/>
      <c r="D17" s="15"/>
      <c r="E17" s="15"/>
      <c r="F17" s="15"/>
    </row>
    <row r="18" spans="1:6" ht="27" customHeight="1">
      <c r="A18" s="12" t="s">
        <v>49</v>
      </c>
      <c r="B18" s="16" t="s">
        <v>50</v>
      </c>
      <c r="C18" s="12" t="s">
        <v>51</v>
      </c>
      <c r="D18" s="14" t="s">
        <v>115</v>
      </c>
      <c r="E18" s="14" t="s">
        <v>115</v>
      </c>
      <c r="F18" s="14" t="s">
        <v>115</v>
      </c>
    </row>
    <row r="19" spans="1:6" ht="23.25" customHeight="1">
      <c r="A19" s="12" t="s">
        <v>52</v>
      </c>
      <c r="B19" s="16" t="s">
        <v>53</v>
      </c>
      <c r="C19" s="12"/>
      <c r="D19" s="14" t="s">
        <v>115</v>
      </c>
      <c r="E19" s="14" t="s">
        <v>115</v>
      </c>
      <c r="F19" s="14" t="s">
        <v>115</v>
      </c>
    </row>
    <row r="20" spans="1:6" ht="23.25" customHeight="1">
      <c r="A20" s="12" t="s">
        <v>54</v>
      </c>
      <c r="B20" s="16" t="s">
        <v>55</v>
      </c>
      <c r="C20" s="12" t="s">
        <v>51</v>
      </c>
      <c r="D20" s="44">
        <v>8.007</v>
      </c>
      <c r="E20" s="15">
        <v>8.01</v>
      </c>
      <c r="F20" s="15">
        <v>8.01</v>
      </c>
    </row>
    <row r="21" spans="1:6" ht="23.25" customHeight="1">
      <c r="A21" s="52" t="s">
        <v>56</v>
      </c>
      <c r="B21" s="53" t="s">
        <v>57</v>
      </c>
      <c r="C21" s="52" t="s">
        <v>58</v>
      </c>
      <c r="D21" s="49">
        <f>'[2]объемы'!$B$3</f>
        <v>35787.36698922694</v>
      </c>
      <c r="E21" s="54">
        <f>'[3]Лист1'!$AP$60*1000</f>
        <v>32386.2</v>
      </c>
      <c r="F21" s="49">
        <f>'[2]объемы'!$C$3</f>
        <v>35931.4</v>
      </c>
    </row>
    <row r="22" spans="1:6" ht="23.25" customHeight="1">
      <c r="A22" s="52"/>
      <c r="B22" s="53"/>
      <c r="C22" s="52"/>
      <c r="D22" s="49"/>
      <c r="E22" s="54"/>
      <c r="F22" s="49"/>
    </row>
    <row r="23" spans="1:6" ht="23.25" customHeight="1">
      <c r="A23" s="52" t="s">
        <v>59</v>
      </c>
      <c r="B23" s="53" t="s">
        <v>60</v>
      </c>
      <c r="C23" s="52" t="s">
        <v>58</v>
      </c>
      <c r="D23" s="50">
        <v>0</v>
      </c>
      <c r="E23" s="50">
        <v>0</v>
      </c>
      <c r="F23" s="50">
        <v>0</v>
      </c>
    </row>
    <row r="24" spans="1:6" ht="23.25" customHeight="1">
      <c r="A24" s="52"/>
      <c r="B24" s="53"/>
      <c r="C24" s="52"/>
      <c r="D24" s="50"/>
      <c r="E24" s="50"/>
      <c r="F24" s="50"/>
    </row>
    <row r="25" spans="1:6" ht="42.75" customHeight="1">
      <c r="A25" s="12" t="s">
        <v>61</v>
      </c>
      <c r="B25" s="16" t="s">
        <v>62</v>
      </c>
      <c r="C25" s="12" t="s">
        <v>46</v>
      </c>
      <c r="D25" s="15"/>
      <c r="E25" s="15"/>
      <c r="F25" s="15"/>
    </row>
    <row r="26" spans="1:6" ht="42.75" customHeight="1">
      <c r="A26" s="12" t="s">
        <v>63</v>
      </c>
      <c r="B26" s="16" t="s">
        <v>64</v>
      </c>
      <c r="C26" s="14"/>
      <c r="D26" s="15"/>
      <c r="E26" s="15"/>
      <c r="F26" s="15"/>
    </row>
    <row r="27" spans="1:6" ht="42.75" customHeight="1">
      <c r="A27" s="12" t="s">
        <v>65</v>
      </c>
      <c r="B27" s="16" t="s">
        <v>66</v>
      </c>
      <c r="C27" s="12"/>
      <c r="D27" s="14" t="s">
        <v>115</v>
      </c>
      <c r="E27" s="14" t="s">
        <v>115</v>
      </c>
      <c r="F27" s="14" t="s">
        <v>115</v>
      </c>
    </row>
    <row r="28" spans="1:6" ht="42.75" customHeight="1">
      <c r="A28" s="12" t="s">
        <v>67</v>
      </c>
      <c r="B28" s="13" t="s">
        <v>68</v>
      </c>
      <c r="C28" s="14"/>
      <c r="D28" s="45">
        <f>D29+D34+D35</f>
        <v>6702.650265654204</v>
      </c>
      <c r="E28" s="45">
        <f>E29+E34+E35</f>
        <v>4606.681306542868</v>
      </c>
      <c r="F28" s="45">
        <f>F29+F34+F35</f>
        <v>7236.1978649081175</v>
      </c>
    </row>
    <row r="29" spans="1:6" ht="42.75" customHeight="1">
      <c r="A29" s="12" t="s">
        <v>69</v>
      </c>
      <c r="B29" s="13" t="s">
        <v>70</v>
      </c>
      <c r="C29" s="12" t="s">
        <v>98</v>
      </c>
      <c r="D29" s="43">
        <f>'[3]Лист1'!$AT$54</f>
        <v>4109.243056449818</v>
      </c>
      <c r="E29" s="43">
        <f>'[3]Лист1'!$AP$54</f>
        <v>2409.0022754272914</v>
      </c>
      <c r="F29" s="43">
        <f>'[3]Лист1'!$AZ$54</f>
        <v>4507.501627892421</v>
      </c>
    </row>
    <row r="30" spans="1:6" ht="20.25" customHeight="1">
      <c r="A30" s="15"/>
      <c r="B30" s="13" t="s">
        <v>71</v>
      </c>
      <c r="C30" s="14"/>
      <c r="D30" s="15"/>
      <c r="E30" s="15"/>
      <c r="F30" s="15"/>
    </row>
    <row r="31" spans="1:6" ht="20.25" customHeight="1">
      <c r="A31" s="15"/>
      <c r="B31" s="13" t="s">
        <v>72</v>
      </c>
      <c r="C31" s="14"/>
      <c r="D31" s="44">
        <f>'[3]Лист1'!$AT$31</f>
        <v>1981.5988652502244</v>
      </c>
      <c r="E31" s="43">
        <f>'[3]Лист1'!$AP$31</f>
        <v>1615.7190135827598</v>
      </c>
      <c r="F31" s="44">
        <f>'[3]Лист1'!$AZ$31</f>
        <v>2226.251823541414</v>
      </c>
    </row>
    <row r="32" spans="1:6" ht="20.25" customHeight="1">
      <c r="A32" s="15"/>
      <c r="B32" s="13" t="s">
        <v>116</v>
      </c>
      <c r="C32" s="14"/>
      <c r="D32" s="44">
        <f>'[3]Лист1'!$AT$34+'[3]Лист1'!$AT$48+'[3]Лист1'!$AT$49</f>
        <v>187.0216866663106</v>
      </c>
      <c r="E32" s="44">
        <f>'[3]Лист1'!$AP$34+'[3]Лист1'!$AP$48+'[3]Лист1'!$AP$49</f>
        <v>156.79567385004108</v>
      </c>
      <c r="F32" s="44">
        <f>'[3]Лист1'!$AZ$34+'[3]Лист1'!$AZ$48+'[3]Лист1'!$AZ$49</f>
        <v>226.4001761092582</v>
      </c>
    </row>
    <row r="33" spans="1:6" ht="20.25" customHeight="1">
      <c r="A33" s="15"/>
      <c r="B33" s="13" t="s">
        <v>73</v>
      </c>
      <c r="C33" s="14"/>
      <c r="D33" s="44">
        <f>'[3]Лист1'!$AT$9+'[3]Лист1'!$AT$20</f>
        <v>1657.332754533283</v>
      </c>
      <c r="E33" s="44">
        <f>'[3]Лист1'!$AP$9+'[3]Лист1'!$AP$20</f>
        <v>636.9478279944904</v>
      </c>
      <c r="F33" s="44">
        <f>'[3]Лист1'!$AZ$9+'[3]Лист1'!$AZ$20</f>
        <v>1807.7732582417498</v>
      </c>
    </row>
    <row r="34" spans="1:6" ht="42.75" customHeight="1">
      <c r="A34" s="12" t="s">
        <v>74</v>
      </c>
      <c r="B34" s="13" t="s">
        <v>75</v>
      </c>
      <c r="C34" s="12" t="s">
        <v>35</v>
      </c>
      <c r="D34" s="44">
        <f>'[3]Лист1'!$AT$30+'[3]Лист1'!$AT$32+'[3]Лист1'!$AT$33+'[3]Лист1'!$AT$50</f>
        <v>1425.471539204386</v>
      </c>
      <c r="E34" s="44">
        <f>'[3]Лист1'!$AP$30+'[3]Лист1'!$AP$32+'[3]Лист1'!$AP$33+'[3]Лист1'!$AP$50</f>
        <v>1254.079031115576</v>
      </c>
      <c r="F34" s="44">
        <f>'[3]Лист1'!$AZ$30+'[3]Лист1'!$AZ$32+'[3]Лист1'!$AZ$33+'[3]Лист1'!$AZ$50</f>
        <v>1413.5872395963122</v>
      </c>
    </row>
    <row r="35" spans="1:6" ht="25.5" customHeight="1">
      <c r="A35" s="12" t="s">
        <v>76</v>
      </c>
      <c r="B35" s="13" t="s">
        <v>123</v>
      </c>
      <c r="C35" s="12" t="s">
        <v>35</v>
      </c>
      <c r="D35" s="44">
        <f>'[3]Лист1'!$AT$53</f>
        <v>1167.93567</v>
      </c>
      <c r="E35" s="15">
        <f>'[3]Лист1'!$AP$53</f>
        <v>943.6</v>
      </c>
      <c r="F35" s="44">
        <f>'[3]Лист1'!$AZ$53</f>
        <v>1315.1089974193833</v>
      </c>
    </row>
    <row r="36" spans="1:6" ht="21.75" customHeight="1">
      <c r="A36" s="12" t="s">
        <v>77</v>
      </c>
      <c r="B36" s="13" t="s">
        <v>78</v>
      </c>
      <c r="C36" s="12" t="s">
        <v>35</v>
      </c>
      <c r="D36" s="15"/>
      <c r="E36" s="15"/>
      <c r="F36" s="15"/>
    </row>
    <row r="37" spans="1:6" ht="30" customHeight="1">
      <c r="A37" s="12" t="s">
        <v>79</v>
      </c>
      <c r="B37" s="13" t="s">
        <v>80</v>
      </c>
      <c r="C37" s="14"/>
      <c r="D37" s="15"/>
      <c r="E37" s="15"/>
      <c r="F37" s="15"/>
    </row>
    <row r="38" spans="1:6" ht="28.5" customHeight="1">
      <c r="A38" s="15"/>
      <c r="B38" s="13" t="s">
        <v>81</v>
      </c>
      <c r="C38" s="14"/>
      <c r="D38" s="15"/>
      <c r="E38" s="15"/>
      <c r="F38" s="15"/>
    </row>
    <row r="39" spans="1:8" ht="29.25" customHeight="1">
      <c r="A39" s="15"/>
      <c r="B39" s="16" t="s">
        <v>82</v>
      </c>
      <c r="C39" s="12" t="s">
        <v>83</v>
      </c>
      <c r="D39" s="44">
        <v>519.526</v>
      </c>
      <c r="E39" s="44">
        <f>D39</f>
        <v>519.526</v>
      </c>
      <c r="F39" s="44">
        <f>E39</f>
        <v>519.526</v>
      </c>
      <c r="H39" s="60">
        <v>547.132</v>
      </c>
    </row>
    <row r="40" spans="1:6" ht="21.75" customHeight="1">
      <c r="A40" s="15"/>
      <c r="B40" s="16" t="s">
        <v>84</v>
      </c>
      <c r="C40" s="12" t="s">
        <v>85</v>
      </c>
      <c r="D40" s="15"/>
      <c r="E40" s="15"/>
      <c r="F40" s="15"/>
    </row>
    <row r="41" spans="1:6" ht="32.25" customHeight="1">
      <c r="A41" s="12" t="s">
        <v>86</v>
      </c>
      <c r="B41" s="13" t="s">
        <v>87</v>
      </c>
      <c r="C41" s="14"/>
      <c r="D41" s="15"/>
      <c r="E41" s="15"/>
      <c r="F41" s="15"/>
    </row>
    <row r="42" spans="1:6" ht="24" customHeight="1">
      <c r="A42" s="12" t="s">
        <v>88</v>
      </c>
      <c r="B42" s="13" t="s">
        <v>89</v>
      </c>
      <c r="C42" s="12" t="s">
        <v>90</v>
      </c>
      <c r="D42" s="15"/>
      <c r="E42" s="15"/>
      <c r="F42" s="15"/>
    </row>
    <row r="43" spans="1:6" ht="31.5" customHeight="1">
      <c r="A43" s="12" t="s">
        <v>91</v>
      </c>
      <c r="B43" s="13" t="s">
        <v>92</v>
      </c>
      <c r="C43" s="12" t="s">
        <v>93</v>
      </c>
      <c r="D43" s="15"/>
      <c r="E43" s="15"/>
      <c r="F43" s="15"/>
    </row>
    <row r="44" spans="1:6" ht="31.5" customHeight="1">
      <c r="A44" s="12" t="s">
        <v>94</v>
      </c>
      <c r="B44" s="13" t="s">
        <v>95</v>
      </c>
      <c r="C44" s="14"/>
      <c r="D44" s="15"/>
      <c r="E44" s="15"/>
      <c r="F44" s="15"/>
    </row>
    <row r="45" spans="1:6" ht="31.5" customHeight="1">
      <c r="A45" s="15"/>
      <c r="B45" s="13" t="s">
        <v>81</v>
      </c>
      <c r="C45" s="14"/>
      <c r="D45" s="15"/>
      <c r="E45" s="15"/>
      <c r="F45" s="15"/>
    </row>
    <row r="46" spans="1:6" ht="31.5" customHeight="1">
      <c r="A46" s="15"/>
      <c r="B46" s="13" t="s">
        <v>96</v>
      </c>
      <c r="C46" s="12" t="s">
        <v>35</v>
      </c>
      <c r="D46" s="15"/>
      <c r="E46" s="15"/>
      <c r="F46" s="15"/>
    </row>
    <row r="47" spans="1:6" ht="31.5" customHeight="1">
      <c r="A47" s="15"/>
      <c r="B47" s="13" t="s">
        <v>97</v>
      </c>
      <c r="C47" s="12" t="s">
        <v>35</v>
      </c>
      <c r="D47" s="15"/>
      <c r="E47" s="15"/>
      <c r="F47" s="15"/>
    </row>
    <row r="48" ht="12.75">
      <c r="A48" s="3"/>
    </row>
    <row r="49" ht="12.75">
      <c r="A49" s="3"/>
    </row>
  </sheetData>
  <sheetProtection/>
  <mergeCells count="13">
    <mergeCell ref="A23:A24"/>
    <mergeCell ref="B23:B24"/>
    <mergeCell ref="E21:E22"/>
    <mergeCell ref="F21:F22"/>
    <mergeCell ref="E23:E24"/>
    <mergeCell ref="F23:F24"/>
    <mergeCell ref="A7:F7"/>
    <mergeCell ref="C23:C24"/>
    <mergeCell ref="D23:D24"/>
    <mergeCell ref="C21:C22"/>
    <mergeCell ref="D21:D22"/>
    <mergeCell ref="A21:A22"/>
    <mergeCell ref="B21:B22"/>
  </mergeCells>
  <hyperlinks>
    <hyperlink ref="F3" r:id="rId1" display="http://base.garant.ru/186671/#block_10000"/>
    <hyperlink ref="E9" r:id="rId2" display="block_10211"/>
    <hyperlink ref="B18" r:id="rId3" display="http://base.garant.ru/186671/#block_10222"/>
    <hyperlink ref="B19" r:id="rId4" display="block_10222"/>
    <hyperlink ref="B20" r:id="rId5" display="http://base.garant.ru/186671/#block_10223"/>
    <hyperlink ref="B21" r:id="rId6" display="block_10223"/>
    <hyperlink ref="B23" r:id="rId7" display="http://base.garant.ru/186671/#block_10223"/>
    <hyperlink ref="B25" r:id="rId8" display="block_10223"/>
    <hyperlink ref="B26" r:id="rId9" display="http://base.garant.ru/186671/#block_10223"/>
    <hyperlink ref="B27" r:id="rId10" display="http://base.garant.ru/186671/#block_10224"/>
    <hyperlink ref="B39" r:id="rId11" display="block_10223"/>
    <hyperlink ref="B40" r:id="rId12" display="http://base.garant.ru/186671/#block_10223"/>
  </hyperlinks>
  <printOptions/>
  <pageMargins left="0.75" right="0.2" top="0.46" bottom="0.33" header="0.5" footer="0.5"/>
  <pageSetup fitToHeight="1" fitToWidth="1" horizontalDpi="600" verticalDpi="600" orientation="portrait" paperSize="9" scale="65" r:id="rId14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6.421875" style="0" customWidth="1"/>
    <col min="3" max="3" width="21.7109375" style="0" customWidth="1"/>
    <col min="4" max="4" width="13.421875" style="0" customWidth="1"/>
    <col min="5" max="9" width="11.8515625" style="0" customWidth="1"/>
  </cols>
  <sheetData>
    <row r="1" ht="15.75">
      <c r="J1" s="25" t="s">
        <v>99</v>
      </c>
    </row>
    <row r="2" ht="12.75">
      <c r="J2" s="2" t="s">
        <v>9</v>
      </c>
    </row>
    <row r="3" ht="15.75">
      <c r="J3" s="25" t="s">
        <v>10</v>
      </c>
    </row>
    <row r="4" ht="15.75">
      <c r="J4" s="26" t="s">
        <v>11</v>
      </c>
    </row>
    <row r="7" ht="13.5">
      <c r="E7" s="27" t="s">
        <v>100</v>
      </c>
    </row>
    <row r="9" ht="15.75" thickBot="1">
      <c r="E9" s="28"/>
    </row>
    <row r="10" spans="1:9" ht="90" customHeight="1" thickBot="1">
      <c r="A10" s="35" t="s">
        <v>25</v>
      </c>
      <c r="B10" s="36" t="s">
        <v>26</v>
      </c>
      <c r="C10" s="36" t="s">
        <v>27</v>
      </c>
      <c r="D10" s="57" t="s">
        <v>28</v>
      </c>
      <c r="E10" s="59"/>
      <c r="F10" s="55" t="s">
        <v>101</v>
      </c>
      <c r="G10" s="56"/>
      <c r="H10" s="57" t="s">
        <v>30</v>
      </c>
      <c r="I10" s="58"/>
    </row>
    <row r="11" spans="1:9" ht="30.75" thickBot="1">
      <c r="A11" s="37"/>
      <c r="B11" s="38"/>
      <c r="C11" s="38"/>
      <c r="D11" s="39" t="s">
        <v>102</v>
      </c>
      <c r="E11" s="39" t="s">
        <v>103</v>
      </c>
      <c r="F11" s="39" t="s">
        <v>102</v>
      </c>
      <c r="G11" s="39" t="s">
        <v>103</v>
      </c>
      <c r="H11" s="39" t="s">
        <v>102</v>
      </c>
      <c r="I11" s="40" t="s">
        <v>103</v>
      </c>
    </row>
    <row r="12" spans="1:9" ht="52.5" customHeight="1">
      <c r="A12" s="32" t="s">
        <v>36</v>
      </c>
      <c r="B12" s="33" t="s">
        <v>104</v>
      </c>
      <c r="C12" s="33"/>
      <c r="D12" s="34"/>
      <c r="E12" s="34"/>
      <c r="F12" s="34"/>
      <c r="G12" s="34"/>
      <c r="H12" s="34"/>
      <c r="I12" s="34"/>
    </row>
    <row r="13" spans="1:9" ht="15">
      <c r="A13" s="30"/>
      <c r="B13" s="30" t="s">
        <v>105</v>
      </c>
      <c r="C13" s="30"/>
      <c r="D13" s="31"/>
      <c r="E13" s="31"/>
      <c r="F13" s="31"/>
      <c r="G13" s="31"/>
      <c r="H13" s="31"/>
      <c r="I13" s="31"/>
    </row>
    <row r="14" spans="1:9" ht="30">
      <c r="A14" s="30"/>
      <c r="B14" s="30" t="s">
        <v>106</v>
      </c>
      <c r="C14" s="29" t="s">
        <v>107</v>
      </c>
      <c r="D14" s="31"/>
      <c r="E14" s="31"/>
      <c r="F14" s="31"/>
      <c r="G14" s="31"/>
      <c r="H14" s="31"/>
      <c r="I14" s="31"/>
    </row>
    <row r="15" spans="1:9" ht="48.75" customHeight="1">
      <c r="A15" s="30"/>
      <c r="B15" s="30" t="s">
        <v>108</v>
      </c>
      <c r="C15" s="30"/>
      <c r="D15" s="31"/>
      <c r="E15" s="31"/>
      <c r="F15" s="31"/>
      <c r="G15" s="31"/>
      <c r="H15" s="31"/>
      <c r="I15" s="31"/>
    </row>
    <row r="16" spans="1:9" ht="31.5" customHeight="1">
      <c r="A16" s="30"/>
      <c r="B16" s="30" t="s">
        <v>109</v>
      </c>
      <c r="C16" s="30"/>
      <c r="D16" s="48">
        <f>'[3]Лист1'!$AT$62*1000</f>
        <v>187.2909585014148</v>
      </c>
      <c r="E16" s="48">
        <f>D16</f>
        <v>187.2909585014148</v>
      </c>
      <c r="F16" s="48">
        <f>'[3]Лист1'!$AP$62*1000</f>
        <v>142.25631739885714</v>
      </c>
      <c r="G16" s="48">
        <f>F16</f>
        <v>142.25631739885714</v>
      </c>
      <c r="H16" s="48">
        <f>'[3]Лист1'!$AZ$62*1000</f>
        <v>201.3892546604952</v>
      </c>
      <c r="I16" s="48">
        <f>H16</f>
        <v>201.3892546604952</v>
      </c>
    </row>
  </sheetData>
  <sheetProtection/>
  <mergeCells count="3">
    <mergeCell ref="F10:G10"/>
    <mergeCell ref="H10:I10"/>
    <mergeCell ref="D10:E10"/>
  </mergeCells>
  <hyperlinks>
    <hyperlink ref="J2" r:id="rId1" display="http://base.garant.ru/186671/#block_10000"/>
    <hyperlink ref="F10" r:id="rId2" display="http://base.garant.ru/186671/#block_10511"/>
  </hyperlinks>
  <printOptions/>
  <pageMargins left="0.75" right="0.75" top="1" bottom="1" header="0.5" footer="0.5"/>
  <pageSetup fitToHeight="1" fitToWidth="1" horizontalDpi="600" verticalDpi="600" orientation="landscape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Калиниченко Елена Владимировна</cp:lastModifiedBy>
  <cp:lastPrinted>2019-04-15T03:58:49Z</cp:lastPrinted>
  <dcterms:created xsi:type="dcterms:W3CDTF">1996-10-08T23:32:33Z</dcterms:created>
  <dcterms:modified xsi:type="dcterms:W3CDTF">2019-04-15T05:43:30Z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